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8460" windowHeight="6285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I31" i="1"/>
  <c r="C30"/>
  <c r="C29"/>
  <c r="I56"/>
  <c r="I63" l="1"/>
  <c r="I61"/>
  <c r="I13" l="1"/>
  <c r="I49" l="1"/>
  <c r="C45" l="1"/>
  <c r="C46" s="1"/>
  <c r="C47" s="1"/>
  <c r="C16"/>
  <c r="C17" s="1"/>
  <c r="I10"/>
  <c r="I8" s="1"/>
  <c r="I43"/>
  <c r="I42" s="1"/>
  <c r="I48"/>
  <c r="C18" l="1"/>
  <c r="C19" s="1"/>
  <c r="I55"/>
  <c r="I39"/>
  <c r="C20" l="1"/>
  <c r="C21" s="1"/>
  <c r="C22" s="1"/>
  <c r="C23" s="1"/>
  <c r="C24" s="1"/>
  <c r="C25" s="1"/>
  <c r="C26" s="1"/>
  <c r="C27" s="1"/>
  <c r="C28" s="1"/>
  <c r="I66"/>
</calcChain>
</file>

<file path=xl/sharedStrings.xml><?xml version="1.0" encoding="utf-8"?>
<sst xmlns="http://schemas.openxmlformats.org/spreadsheetml/2006/main" count="73" uniqueCount="64">
  <si>
    <t>VIA MAZZINI, 28 - 25057 SALE MARASINO (BS)</t>
  </si>
  <si>
    <t>ANALISI DETTAGLIATA DELLE ENTRATE</t>
  </si>
  <si>
    <t>AGG.</t>
  </si>
  <si>
    <t>VOCE</t>
  </si>
  <si>
    <t>01</t>
  </si>
  <si>
    <t>NON VINCOLATO</t>
  </si>
  <si>
    <t>02</t>
  </si>
  <si>
    <t xml:space="preserve"> VINCOLATO</t>
  </si>
  <si>
    <t>FINANZIAMENTI DALLO STATO</t>
  </si>
  <si>
    <t>DOTAZIONE ORDINARIA</t>
  </si>
  <si>
    <t>Quota dotazione ordinaria (fondo riserva)</t>
  </si>
  <si>
    <t>04</t>
  </si>
  <si>
    <t>FINANZIAMENTI DA ENTI LOCALI</t>
  </si>
  <si>
    <t>05</t>
  </si>
  <si>
    <t>COMUNE VINCOLATI</t>
  </si>
  <si>
    <t>CONTRIBUTI DA PRIVATI</t>
  </si>
  <si>
    <t>Alunni per visite istruzione</t>
  </si>
  <si>
    <t>07</t>
  </si>
  <si>
    <t>ALTRE ENTRATE</t>
  </si>
  <si>
    <t>Interessi attivi</t>
  </si>
  <si>
    <t>TOTALE ENTRATE</t>
  </si>
  <si>
    <t>Pasquale Secli</t>
  </si>
  <si>
    <t>Il Direttore dei servizi generali ed amministrativi</t>
  </si>
  <si>
    <t>Alunni per assicurazione</t>
  </si>
  <si>
    <t>FAMIGLIE VINCOLATI</t>
  </si>
  <si>
    <t>ALTRI VINCOLATI</t>
  </si>
  <si>
    <t xml:space="preserve">Iscrizione corso di musica </t>
  </si>
  <si>
    <t>Personale docente e Ata per assicurazione</t>
  </si>
  <si>
    <t>ISTITUTO COMPRENSIVO "L. EINAUDI"</t>
  </si>
  <si>
    <t>Quota dotazione ordinaria A01</t>
  </si>
  <si>
    <t>Quota dotazione ordinaria  A02</t>
  </si>
  <si>
    <t>Quota dotazione ordinaria (Alunni diversamente abili)</t>
  </si>
  <si>
    <t>Funzionamento amministrativo generale da A01</t>
  </si>
  <si>
    <t>Fondo riserva  da R98 fondo riserva</t>
  </si>
  <si>
    <t>Funzionamento amm.vo generale (assic. Alunni) da A01</t>
  </si>
  <si>
    <t>Funzionamento amm.vo generale (assic. Ata e Docenti) da A01</t>
  </si>
  <si>
    <t>Spese d'investimento  da A04</t>
  </si>
  <si>
    <t>di cui</t>
  </si>
  <si>
    <t>P01 - Visite istruzione da P1 per stessa voce</t>
  </si>
  <si>
    <t xml:space="preserve">P02 - Relazione affettivo-sessuale </t>
  </si>
  <si>
    <t>P03 - Orientamento</t>
  </si>
  <si>
    <t xml:space="preserve">P04 - English for every body </t>
  </si>
  <si>
    <t xml:space="preserve">P05 - Scuole aperte - Laboratorio musicale </t>
  </si>
  <si>
    <t xml:space="preserve">P06 - Concorso letterario Bertani T. </t>
  </si>
  <si>
    <t xml:space="preserve">P07- Progetti primaria di Marone </t>
  </si>
  <si>
    <t xml:space="preserve">P08- Progetti primaria di Monte Isola </t>
  </si>
  <si>
    <t xml:space="preserve">P09 - Progetti primaria di Sale Marasino </t>
  </si>
  <si>
    <t xml:space="preserve">P10 - Progetti infanzia di Sale Marasino </t>
  </si>
  <si>
    <t xml:space="preserve">P11 - Progetti primaria di Sulzano </t>
  </si>
  <si>
    <t xml:space="preserve">P12 - Progetti primaria di Zone </t>
  </si>
  <si>
    <t>Stage Estivo di lingua inglese</t>
  </si>
  <si>
    <t>PROGRAMMA ANNUALE ESERCIZIO FINANZIARIO 2017</t>
  </si>
  <si>
    <t>Comune di Marone (piano diritto allo studio 2016/2017)</t>
  </si>
  <si>
    <t>Comune di Monte Isola   (piano diritto allo studio 2016/2017)</t>
  </si>
  <si>
    <t>Comune di Sale Marasino (piano diritto allo studio 2016/2017)</t>
  </si>
  <si>
    <t>Comune di Sulzano  (piano diritto allo studio 2016/2017)</t>
  </si>
  <si>
    <t>Comune di Zone  (piano diritto allo studio 2016/2017)</t>
  </si>
  <si>
    <t>Totale economie con vincolo 2016 da reimpiegare nell'esercizio finanziario 2017</t>
  </si>
  <si>
    <t>Disponibilità finanziaria da programmare già definita per l'esercizio finanziario 2016 che mantiene per l'esercizio 2017 la medesima natura</t>
  </si>
  <si>
    <t>La Provenienza nel dettaglio della disponibilità da programmare, pari ad € 169.474,66, confluita nell'avanzo di amministrazione 2016, è la seguente: 27.705,00 A01- Fun.to amm.vo generale+ 39.611,57 A02 Fun.to didattico generale  + 1.609,56 A03 -  recupero studenti + 19.229,33  A03 supplenze brevi docenti + 18.200,69 A04 - Spese d'investimento +Progetti (111,66 Visite d'istruzione+ 35.000,10 Eda + 5.324,06 Rassegna Bettoni + 1.097,25 Rassegna concerti musicali + 2.296,00 Campionato di lettura + 165,41 Incontro con l'autore + 1.555,00 Educazione affettivo sessuale + 3.890,15 English for every body +  4.439,58 Concorso Bertani + 261,65 Progetti primaria di Marone + 1.941,00 Progetti primaria di Monte Isola + 781,27 Progetti primaria di Sale Marasino + 1.644,10 Progetti infanzia di Sale MArasino + 671,52  Progetti primaria di Sulzano  + 3.939,76 Progetti primaria di Zone.</t>
  </si>
  <si>
    <t>Totale economie  non vincolate (€ 32.388,88) e vincolate (€ 61.034,66) 2016 da reimpiegare nell'esercizio finanziario 2017</t>
  </si>
  <si>
    <t>Sale Marasino, 7.12.2016</t>
  </si>
  <si>
    <t>AVANZO DI AMMINISTRAZIONE PRESUNTO AL 31.12.2016 -  economie</t>
  </si>
  <si>
    <t>Funzionamento didattico generale da A02                                  (33.712,32 - 3.558,58 da pagare entro il 31.12.2016)</t>
  </si>
</sst>
</file>

<file path=xl/styles.xml><?xml version="1.0" encoding="utf-8"?>
<styleSheet xmlns="http://schemas.openxmlformats.org/spreadsheetml/2006/main">
  <numFmts count="1">
    <numFmt numFmtId="164" formatCode="_-[$€-2]\ * #,##0.00_-;\-[$€-2]\ * #,##0.00_-;_-[$€-2]\ * &quot;-&quot;??_-"/>
  </numFmts>
  <fonts count="9">
    <font>
      <sz val="10"/>
      <name val="Arial"/>
    </font>
    <font>
      <sz val="10"/>
      <name val="Arial"/>
      <family val="2"/>
    </font>
    <font>
      <sz val="10"/>
      <name val="Tahoma"/>
      <family val="2"/>
    </font>
    <font>
      <b/>
      <i/>
      <sz val="12"/>
      <name val="Tahoma"/>
      <family val="2"/>
    </font>
    <font>
      <sz val="12"/>
      <name val="Tahoma"/>
      <family val="2"/>
    </font>
    <font>
      <b/>
      <sz val="12"/>
      <name val="Tahoma"/>
      <family val="2"/>
    </font>
    <font>
      <b/>
      <sz val="10"/>
      <name val="Tahoma"/>
      <family val="2"/>
    </font>
    <font>
      <sz val="14"/>
      <name val="Tahoma"/>
      <family val="2"/>
    </font>
    <font>
      <sz val="1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1" xfId="0" applyFont="1" applyBorder="1" applyAlignment="1">
      <alignment horizont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right" vertical="center"/>
    </xf>
    <xf numFmtId="0" fontId="4" fillId="0" borderId="2" xfId="0" applyFont="1" applyBorder="1"/>
    <xf numFmtId="0" fontId="4" fillId="0" borderId="0" xfId="0" applyFont="1" applyBorder="1" applyAlignment="1"/>
    <xf numFmtId="0" fontId="4" fillId="0" borderId="2" xfId="0" applyFont="1" applyBorder="1" applyAlignment="1"/>
    <xf numFmtId="49" fontId="4" fillId="2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5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49" fontId="4" fillId="7" borderId="2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justify" vertical="center" wrapText="1"/>
    </xf>
    <xf numFmtId="0" fontId="2" fillId="0" borderId="13" xfId="0" applyFont="1" applyFill="1" applyBorder="1" applyAlignment="1">
      <alignment horizontal="justify" vertical="center" wrapText="1"/>
    </xf>
    <xf numFmtId="0" fontId="2" fillId="0" borderId="11" xfId="0" applyFont="1" applyFill="1" applyBorder="1" applyAlignment="1">
      <alignment horizontal="justify" vertical="center" wrapText="1"/>
    </xf>
    <xf numFmtId="0" fontId="2" fillId="0" borderId="14" xfId="0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justify" vertical="center" wrapText="1"/>
    </xf>
    <xf numFmtId="0" fontId="2" fillId="0" borderId="15" xfId="0" applyFont="1" applyFill="1" applyBorder="1" applyAlignment="1">
      <alignment horizontal="justify" vertical="center" wrapText="1"/>
    </xf>
    <xf numFmtId="0" fontId="2" fillId="0" borderId="3" xfId="0" applyFont="1" applyFill="1" applyBorder="1" applyAlignment="1">
      <alignment horizontal="justify" vertical="center" wrapText="1"/>
    </xf>
    <xf numFmtId="0" fontId="2" fillId="0" borderId="4" xfId="0" applyFont="1" applyFill="1" applyBorder="1" applyAlignment="1">
      <alignment horizontal="justify" vertical="center" wrapText="1"/>
    </xf>
    <xf numFmtId="0" fontId="2" fillId="0" borderId="5" xfId="0" applyFont="1" applyFill="1" applyBorder="1" applyAlignment="1">
      <alignment horizontal="justify" vertical="center" wrapText="1"/>
    </xf>
    <xf numFmtId="0" fontId="4" fillId="0" borderId="2" xfId="0" applyFont="1" applyBorder="1" applyAlignment="1">
      <alignment horizontal="left" vertical="center" shrinkToFit="1"/>
    </xf>
    <xf numFmtId="4" fontId="4" fillId="0" borderId="2" xfId="0" applyNumberFormat="1" applyFont="1" applyFill="1" applyBorder="1" applyAlignment="1">
      <alignment horizontal="center" vertical="center"/>
    </xf>
    <xf numFmtId="4" fontId="5" fillId="5" borderId="6" xfId="0" applyNumberFormat="1" applyFont="1" applyFill="1" applyBorder="1" applyAlignment="1">
      <alignment horizontal="center" vertical="center"/>
    </xf>
    <xf numFmtId="4" fontId="5" fillId="5" borderId="8" xfId="0" applyNumberFormat="1" applyFont="1" applyFill="1" applyBorder="1" applyAlignment="1">
      <alignment horizontal="center" vertical="center"/>
    </xf>
    <xf numFmtId="49" fontId="6" fillId="5" borderId="6" xfId="0" applyNumberFormat="1" applyFont="1" applyFill="1" applyBorder="1" applyAlignment="1">
      <alignment horizontal="left" vertical="center" wrapText="1"/>
    </xf>
    <xf numFmtId="49" fontId="6" fillId="5" borderId="7" xfId="0" applyNumberFormat="1" applyFont="1" applyFill="1" applyBorder="1" applyAlignment="1">
      <alignment horizontal="left" vertical="center" wrapText="1"/>
    </xf>
    <xf numFmtId="49" fontId="6" fillId="5" borderId="8" xfId="0" applyNumberFormat="1" applyFont="1" applyFill="1" applyBorder="1" applyAlignment="1">
      <alignment horizontal="left" vertical="center" wrapText="1"/>
    </xf>
    <xf numFmtId="4" fontId="4" fillId="0" borderId="2" xfId="0" applyNumberFormat="1" applyFont="1" applyBorder="1" applyAlignment="1">
      <alignment horizontal="center" vertical="center"/>
    </xf>
    <xf numFmtId="0" fontId="5" fillId="5" borderId="6" xfId="0" applyFont="1" applyFill="1" applyBorder="1" applyAlignment="1">
      <alignment horizontal="left" vertical="center" shrinkToFit="1"/>
    </xf>
    <xf numFmtId="0" fontId="5" fillId="5" borderId="7" xfId="0" applyFont="1" applyFill="1" applyBorder="1" applyAlignment="1">
      <alignment horizontal="left" vertical="center" shrinkToFit="1"/>
    </xf>
    <xf numFmtId="0" fontId="5" fillId="5" borderId="8" xfId="0" applyFont="1" applyFill="1" applyBorder="1" applyAlignment="1">
      <alignment horizontal="left" vertical="center" shrinkToFi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4" fontId="5" fillId="5" borderId="2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" fontId="5" fillId="2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5" fillId="5" borderId="2" xfId="0" applyFont="1" applyFill="1" applyBorder="1" applyAlignment="1">
      <alignment horizontal="left" vertical="center"/>
    </xf>
    <xf numFmtId="4" fontId="4" fillId="6" borderId="2" xfId="0" applyNumberFormat="1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 shrinkToFit="1"/>
    </xf>
    <xf numFmtId="0" fontId="5" fillId="2" borderId="13" xfId="0" applyFont="1" applyFill="1" applyBorder="1" applyAlignment="1">
      <alignment horizontal="center" vertical="center" shrinkToFit="1"/>
    </xf>
    <xf numFmtId="0" fontId="5" fillId="2" borderId="11" xfId="0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5" fillId="2" borderId="5" xfId="0" applyFont="1" applyFill="1" applyBorder="1" applyAlignment="1">
      <alignment horizontal="center" vertical="center" shrinkToFit="1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" fontId="6" fillId="2" borderId="3" xfId="0" applyNumberFormat="1" applyFont="1" applyFill="1" applyBorder="1" applyAlignment="1">
      <alignment horizontal="center" vertical="center"/>
    </xf>
    <xf numFmtId="4" fontId="6" fillId="2" borderId="5" xfId="0" applyNumberFormat="1" applyFont="1" applyFill="1" applyBorder="1" applyAlignment="1">
      <alignment horizontal="center" vertical="center"/>
    </xf>
    <xf numFmtId="4" fontId="5" fillId="5" borderId="10" xfId="0" applyNumberFormat="1" applyFont="1" applyFill="1" applyBorder="1" applyAlignment="1">
      <alignment horizontal="center" vertical="center"/>
    </xf>
    <xf numFmtId="4" fontId="5" fillId="5" borderId="11" xfId="0" applyNumberFormat="1" applyFont="1" applyFill="1" applyBorder="1" applyAlignment="1">
      <alignment horizontal="center" vertical="center"/>
    </xf>
    <xf numFmtId="4" fontId="6" fillId="5" borderId="3" xfId="0" applyNumberFormat="1" applyFont="1" applyFill="1" applyBorder="1" applyAlignment="1">
      <alignment horizontal="center" vertical="center"/>
    </xf>
    <xf numFmtId="4" fontId="6" fillId="5" borderId="5" xfId="0" applyNumberFormat="1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left" vertical="center"/>
    </xf>
    <xf numFmtId="0" fontId="5" fillId="5" borderId="13" xfId="0" applyFont="1" applyFill="1" applyBorder="1" applyAlignment="1">
      <alignment horizontal="left" vertical="center"/>
    </xf>
    <xf numFmtId="0" fontId="5" fillId="5" borderId="11" xfId="0" applyFont="1" applyFill="1" applyBorder="1" applyAlignment="1">
      <alignment horizontal="left" vertical="center"/>
    </xf>
    <xf numFmtId="0" fontId="5" fillId="5" borderId="3" xfId="0" applyFont="1" applyFill="1" applyBorder="1" applyAlignment="1">
      <alignment horizontal="left" vertical="center"/>
    </xf>
    <xf numFmtId="0" fontId="5" fillId="5" borderId="4" xfId="0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49" fontId="4" fillId="5" borderId="1" xfId="0" applyNumberFormat="1" applyFont="1" applyFill="1" applyBorder="1" applyAlignment="1">
      <alignment horizontal="center" vertical="center"/>
    </xf>
    <xf numFmtId="49" fontId="4" fillId="5" borderId="12" xfId="0" applyNumberFormat="1" applyFont="1" applyFill="1" applyBorder="1" applyAlignment="1">
      <alignment horizontal="center" vertical="center"/>
    </xf>
    <xf numFmtId="0" fontId="5" fillId="0" borderId="9" xfId="0" applyFont="1" applyBorder="1" applyAlignment="1">
      <alignment horizontal="right"/>
    </xf>
    <xf numFmtId="4" fontId="5" fillId="0" borderId="16" xfId="0" applyNumberFormat="1" applyFont="1" applyBorder="1" applyAlignment="1">
      <alignment horizontal="center" vertical="center"/>
    </xf>
    <xf numFmtId="4" fontId="5" fillId="0" borderId="17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164" fontId="4" fillId="0" borderId="0" xfId="1" applyFont="1" applyAlignment="1">
      <alignment horizontal="left"/>
    </xf>
    <xf numFmtId="0" fontId="5" fillId="2" borderId="2" xfId="0" applyFont="1" applyFill="1" applyBorder="1" applyAlignment="1">
      <alignment horizontal="left" vertical="center"/>
    </xf>
    <xf numFmtId="4" fontId="5" fillId="2" borderId="2" xfId="0" applyNumberFormat="1" applyFont="1" applyFill="1" applyBorder="1" applyAlignment="1">
      <alignment horizontal="center" vertical="center"/>
    </xf>
    <xf numFmtId="4" fontId="5" fillId="7" borderId="2" xfId="0" applyNumberFormat="1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5" fillId="4" borderId="8" xfId="0" applyFont="1" applyFill="1" applyBorder="1" applyAlignment="1">
      <alignment horizontal="left" vertical="center" wrapText="1"/>
    </xf>
    <xf numFmtId="4" fontId="5" fillId="4" borderId="6" xfId="0" applyNumberFormat="1" applyFont="1" applyFill="1" applyBorder="1" applyAlignment="1">
      <alignment horizontal="center" vertical="center"/>
    </xf>
    <xf numFmtId="4" fontId="5" fillId="4" borderId="8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/>
    </xf>
    <xf numFmtId="4" fontId="5" fillId="3" borderId="2" xfId="0" applyNumberFormat="1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left" vertical="center"/>
    </xf>
    <xf numFmtId="0" fontId="8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</cellXfs>
  <cellStyles count="2">
    <cellStyle name="Euro" xfId="1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1"/>
  <sheetViews>
    <sheetView tabSelected="1" topLeftCell="A37" zoomScaleNormal="100" workbookViewId="0">
      <selection activeCell="M17" sqref="M17"/>
    </sheetView>
  </sheetViews>
  <sheetFormatPr defaultRowHeight="12.75"/>
  <cols>
    <col min="1" max="1" width="6" style="1" customWidth="1"/>
    <col min="2" max="2" width="6.140625" style="1" customWidth="1"/>
    <col min="3" max="3" width="4.28515625" style="1" customWidth="1"/>
    <col min="4" max="7" width="9.140625" style="1"/>
    <col min="8" max="8" width="29.5703125" style="1" customWidth="1"/>
    <col min="9" max="9" width="9.140625" style="1"/>
    <col min="10" max="10" width="7.28515625" style="1" customWidth="1"/>
    <col min="11" max="16384" width="9.140625" style="1"/>
  </cols>
  <sheetData>
    <row r="1" spans="1:10" ht="18">
      <c r="A1" s="40" t="s">
        <v>28</v>
      </c>
      <c r="B1" s="40"/>
      <c r="C1" s="40"/>
      <c r="D1" s="40"/>
      <c r="E1" s="40"/>
      <c r="F1" s="40"/>
      <c r="G1" s="40"/>
      <c r="H1" s="40"/>
      <c r="I1" s="40"/>
      <c r="J1" s="40"/>
    </row>
    <row r="2" spans="1:10" ht="18">
      <c r="A2" s="40" t="s">
        <v>0</v>
      </c>
      <c r="B2" s="40"/>
      <c r="C2" s="40"/>
      <c r="D2" s="40"/>
      <c r="E2" s="40"/>
      <c r="F2" s="40"/>
      <c r="G2" s="40"/>
      <c r="H2" s="40"/>
      <c r="I2" s="40"/>
      <c r="J2" s="40"/>
    </row>
    <row r="3" spans="1:10" ht="7.5" customHeight="1"/>
    <row r="4" spans="1:10" ht="15">
      <c r="A4" s="41" t="s">
        <v>1</v>
      </c>
      <c r="B4" s="41"/>
      <c r="C4" s="41"/>
      <c r="D4" s="41"/>
      <c r="E4" s="41"/>
      <c r="F4" s="41"/>
      <c r="G4" s="41"/>
      <c r="H4" s="41"/>
      <c r="I4" s="41"/>
      <c r="J4" s="41"/>
    </row>
    <row r="5" spans="1:10" s="2" customFormat="1" ht="15">
      <c r="A5" s="41" t="s">
        <v>51</v>
      </c>
      <c r="B5" s="41"/>
      <c r="C5" s="41"/>
      <c r="D5" s="41"/>
      <c r="E5" s="41"/>
      <c r="F5" s="41"/>
      <c r="G5" s="41"/>
      <c r="H5" s="41"/>
      <c r="I5" s="41"/>
      <c r="J5" s="41"/>
    </row>
    <row r="6" spans="1:10" s="2" customFormat="1" ht="6.75" customHeight="1"/>
    <row r="7" spans="1:10" s="2" customFormat="1" ht="15">
      <c r="A7" s="3" t="s">
        <v>2</v>
      </c>
      <c r="B7" s="3" t="s">
        <v>3</v>
      </c>
    </row>
    <row r="8" spans="1:10" s="5" customFormat="1" ht="21.95" customHeight="1">
      <c r="A8" s="52" t="s">
        <v>4</v>
      </c>
      <c r="B8" s="52"/>
      <c r="C8" s="46" t="s">
        <v>62</v>
      </c>
      <c r="D8" s="47"/>
      <c r="E8" s="47"/>
      <c r="F8" s="47"/>
      <c r="G8" s="47"/>
      <c r="H8" s="48"/>
      <c r="I8" s="42">
        <f>I13+I10+I32</f>
        <v>262898.2</v>
      </c>
      <c r="J8" s="42"/>
    </row>
    <row r="9" spans="1:10" s="5" customFormat="1" ht="11.25" customHeight="1">
      <c r="A9" s="53"/>
      <c r="B9" s="53"/>
      <c r="C9" s="49"/>
      <c r="D9" s="50"/>
      <c r="E9" s="50"/>
      <c r="F9" s="50"/>
      <c r="G9" s="50"/>
      <c r="H9" s="51"/>
      <c r="I9" s="54" t="s">
        <v>37</v>
      </c>
      <c r="J9" s="55"/>
    </row>
    <row r="10" spans="1:10" s="5" customFormat="1" ht="23.1" customHeight="1">
      <c r="A10" s="6"/>
      <c r="B10" s="13" t="s">
        <v>4</v>
      </c>
      <c r="C10" s="44" t="s">
        <v>5</v>
      </c>
      <c r="D10" s="44"/>
      <c r="E10" s="44"/>
      <c r="F10" s="44"/>
      <c r="G10" s="44"/>
      <c r="H10" s="44"/>
      <c r="I10" s="39">
        <f>I12+I11</f>
        <v>32388.880000000001</v>
      </c>
      <c r="J10" s="39"/>
    </row>
    <row r="11" spans="1:10" s="5" customFormat="1" ht="23.1" customHeight="1">
      <c r="A11" s="6"/>
      <c r="B11" s="6"/>
      <c r="C11" s="7">
        <v>1</v>
      </c>
      <c r="D11" s="43" t="s">
        <v>32</v>
      </c>
      <c r="E11" s="43"/>
      <c r="F11" s="43"/>
      <c r="G11" s="43"/>
      <c r="H11" s="43"/>
      <c r="I11" s="45">
        <v>32088.880000000001</v>
      </c>
      <c r="J11" s="45"/>
    </row>
    <row r="12" spans="1:10" s="5" customFormat="1" ht="23.1" customHeight="1">
      <c r="A12" s="6"/>
      <c r="B12" s="6"/>
      <c r="C12" s="7">
        <v>2</v>
      </c>
      <c r="D12" s="43" t="s">
        <v>33</v>
      </c>
      <c r="E12" s="43"/>
      <c r="F12" s="43"/>
      <c r="G12" s="43"/>
      <c r="H12" s="43"/>
      <c r="I12" s="45">
        <v>300</v>
      </c>
      <c r="J12" s="45"/>
    </row>
    <row r="13" spans="1:10" s="5" customFormat="1" ht="23.1" customHeight="1">
      <c r="A13" s="6"/>
      <c r="B13" s="66" t="s">
        <v>6</v>
      </c>
      <c r="C13" s="60" t="s">
        <v>7</v>
      </c>
      <c r="D13" s="61"/>
      <c r="E13" s="61"/>
      <c r="F13" s="61"/>
      <c r="G13" s="61"/>
      <c r="H13" s="62"/>
      <c r="I13" s="56">
        <f>SUM(I15:I30)</f>
        <v>61034.66</v>
      </c>
      <c r="J13" s="57"/>
    </row>
    <row r="14" spans="1:10" s="5" customFormat="1" ht="23.1" customHeight="1">
      <c r="A14" s="6"/>
      <c r="B14" s="67"/>
      <c r="C14" s="63"/>
      <c r="D14" s="64"/>
      <c r="E14" s="64"/>
      <c r="F14" s="64"/>
      <c r="G14" s="64"/>
      <c r="H14" s="65"/>
      <c r="I14" s="58" t="s">
        <v>37</v>
      </c>
      <c r="J14" s="59"/>
    </row>
    <row r="15" spans="1:10" s="5" customFormat="1" ht="23.1" customHeight="1">
      <c r="A15" s="6"/>
      <c r="B15" s="6"/>
      <c r="C15" s="7">
        <v>1</v>
      </c>
      <c r="D15" s="25" t="s">
        <v>34</v>
      </c>
      <c r="E15" s="25"/>
      <c r="F15" s="25"/>
      <c r="G15" s="25"/>
      <c r="H15" s="25"/>
      <c r="I15" s="45">
        <v>4878</v>
      </c>
      <c r="J15" s="45"/>
    </row>
    <row r="16" spans="1:10" s="5" customFormat="1" ht="23.1" customHeight="1">
      <c r="A16" s="6"/>
      <c r="B16" s="6"/>
      <c r="C16" s="7">
        <f t="shared" ref="C16:C30" si="0">C15+1</f>
        <v>2</v>
      </c>
      <c r="D16" s="25" t="s">
        <v>35</v>
      </c>
      <c r="E16" s="25"/>
      <c r="F16" s="25"/>
      <c r="G16" s="25"/>
      <c r="H16" s="25"/>
      <c r="I16" s="45">
        <v>222</v>
      </c>
      <c r="J16" s="45"/>
    </row>
    <row r="17" spans="1:10" s="5" customFormat="1" ht="31.5" customHeight="1">
      <c r="A17" s="6"/>
      <c r="B17" s="6"/>
      <c r="C17" s="7">
        <f t="shared" si="0"/>
        <v>3</v>
      </c>
      <c r="D17" s="36" t="s">
        <v>63</v>
      </c>
      <c r="E17" s="84"/>
      <c r="F17" s="84"/>
      <c r="G17" s="84"/>
      <c r="H17" s="85"/>
      <c r="I17" s="45">
        <v>30161.74</v>
      </c>
      <c r="J17" s="45"/>
    </row>
    <row r="18" spans="1:10" s="5" customFormat="1" ht="23.1" customHeight="1">
      <c r="A18" s="6"/>
      <c r="B18" s="6"/>
      <c r="C18" s="7">
        <f t="shared" si="0"/>
        <v>4</v>
      </c>
      <c r="D18" s="25" t="s">
        <v>36</v>
      </c>
      <c r="E18" s="25"/>
      <c r="F18" s="25"/>
      <c r="G18" s="25"/>
      <c r="H18" s="25"/>
      <c r="I18" s="45">
        <v>11838.34</v>
      </c>
      <c r="J18" s="45"/>
    </row>
    <row r="19" spans="1:10" s="5" customFormat="1" ht="23.1" customHeight="1">
      <c r="A19" s="6"/>
      <c r="B19" s="6"/>
      <c r="C19" s="7">
        <f t="shared" si="0"/>
        <v>5</v>
      </c>
      <c r="D19" s="43" t="s">
        <v>38</v>
      </c>
      <c r="E19" s="43"/>
      <c r="F19" s="43"/>
      <c r="G19" s="43"/>
      <c r="H19" s="43"/>
      <c r="I19" s="26">
        <v>838.89</v>
      </c>
      <c r="J19" s="26"/>
    </row>
    <row r="20" spans="1:10" s="2" customFormat="1" ht="23.1" customHeight="1">
      <c r="A20" s="8"/>
      <c r="B20" s="8"/>
      <c r="C20" s="7">
        <f>C19+1</f>
        <v>6</v>
      </c>
      <c r="D20" s="43" t="s">
        <v>39</v>
      </c>
      <c r="E20" s="43"/>
      <c r="F20" s="43"/>
      <c r="G20" s="43"/>
      <c r="H20" s="43"/>
      <c r="I20" s="26">
        <v>14.99</v>
      </c>
      <c r="J20" s="26"/>
    </row>
    <row r="21" spans="1:10" s="2" customFormat="1" ht="23.1" customHeight="1">
      <c r="A21" s="8"/>
      <c r="B21" s="8"/>
      <c r="C21" s="7">
        <f t="shared" si="0"/>
        <v>7</v>
      </c>
      <c r="D21" s="43" t="s">
        <v>40</v>
      </c>
      <c r="E21" s="43"/>
      <c r="F21" s="43"/>
      <c r="G21" s="43"/>
      <c r="H21" s="43"/>
      <c r="I21" s="26">
        <v>734.6</v>
      </c>
      <c r="J21" s="26"/>
    </row>
    <row r="22" spans="1:10" s="2" customFormat="1" ht="23.1" customHeight="1">
      <c r="A22" s="10"/>
      <c r="B22" s="10"/>
      <c r="C22" s="7">
        <f t="shared" si="0"/>
        <v>8</v>
      </c>
      <c r="D22" s="36" t="s">
        <v>41</v>
      </c>
      <c r="E22" s="37"/>
      <c r="F22" s="37"/>
      <c r="G22" s="37"/>
      <c r="H22" s="38"/>
      <c r="I22" s="26">
        <v>1870.28</v>
      </c>
      <c r="J22" s="26"/>
    </row>
    <row r="23" spans="1:10" s="2" customFormat="1" ht="23.1" customHeight="1">
      <c r="A23" s="10"/>
      <c r="B23" s="10"/>
      <c r="C23" s="7">
        <f t="shared" si="0"/>
        <v>9</v>
      </c>
      <c r="D23" s="36" t="s">
        <v>42</v>
      </c>
      <c r="E23" s="37"/>
      <c r="F23" s="37"/>
      <c r="G23" s="37"/>
      <c r="H23" s="38"/>
      <c r="I23" s="26">
        <v>3257.53</v>
      </c>
      <c r="J23" s="26"/>
    </row>
    <row r="24" spans="1:10" s="2" customFormat="1" ht="23.1" customHeight="1">
      <c r="A24" s="10"/>
      <c r="B24" s="10"/>
      <c r="C24" s="7">
        <f t="shared" si="0"/>
        <v>10</v>
      </c>
      <c r="D24" s="36" t="s">
        <v>43</v>
      </c>
      <c r="E24" s="37"/>
      <c r="F24" s="37"/>
      <c r="G24" s="37"/>
      <c r="H24" s="38"/>
      <c r="I24" s="26">
        <v>2490.19</v>
      </c>
      <c r="J24" s="26"/>
    </row>
    <row r="25" spans="1:10" s="2" customFormat="1" ht="23.1" customHeight="1">
      <c r="A25" s="10"/>
      <c r="B25" s="10"/>
      <c r="C25" s="7">
        <f t="shared" si="0"/>
        <v>11</v>
      </c>
      <c r="D25" s="25" t="s">
        <v>44</v>
      </c>
      <c r="E25" s="25"/>
      <c r="F25" s="25"/>
      <c r="G25" s="25"/>
      <c r="H25" s="25"/>
      <c r="I25" s="26">
        <v>586.37</v>
      </c>
      <c r="J25" s="26"/>
    </row>
    <row r="26" spans="1:10" s="2" customFormat="1" ht="23.1" customHeight="1">
      <c r="A26" s="8"/>
      <c r="B26" s="8"/>
      <c r="C26" s="7">
        <f t="shared" si="0"/>
        <v>12</v>
      </c>
      <c r="D26" s="25" t="s">
        <v>45</v>
      </c>
      <c r="E26" s="25"/>
      <c r="F26" s="25"/>
      <c r="G26" s="25"/>
      <c r="H26" s="25"/>
      <c r="I26" s="26">
        <v>606.38</v>
      </c>
      <c r="J26" s="26"/>
    </row>
    <row r="27" spans="1:10" s="2" customFormat="1" ht="23.1" customHeight="1">
      <c r="A27" s="8"/>
      <c r="B27" s="8"/>
      <c r="C27" s="7">
        <f t="shared" si="0"/>
        <v>13</v>
      </c>
      <c r="D27" s="25" t="s">
        <v>46</v>
      </c>
      <c r="E27" s="25"/>
      <c r="F27" s="25"/>
      <c r="G27" s="25"/>
      <c r="H27" s="25"/>
      <c r="I27" s="26">
        <v>835.01</v>
      </c>
      <c r="J27" s="26"/>
    </row>
    <row r="28" spans="1:10" s="2" customFormat="1" ht="23.1" customHeight="1">
      <c r="A28" s="8"/>
      <c r="B28" s="8"/>
      <c r="C28" s="7">
        <f t="shared" si="0"/>
        <v>14</v>
      </c>
      <c r="D28" s="25" t="s">
        <v>47</v>
      </c>
      <c r="E28" s="25"/>
      <c r="F28" s="25"/>
      <c r="G28" s="25"/>
      <c r="H28" s="25"/>
      <c r="I28" s="26">
        <v>1365.26</v>
      </c>
      <c r="J28" s="26"/>
    </row>
    <row r="29" spans="1:10" s="2" customFormat="1" ht="23.1" customHeight="1">
      <c r="A29" s="8"/>
      <c r="B29" s="8"/>
      <c r="C29" s="7">
        <f t="shared" si="0"/>
        <v>15</v>
      </c>
      <c r="D29" s="25" t="s">
        <v>48</v>
      </c>
      <c r="E29" s="25"/>
      <c r="F29" s="25"/>
      <c r="G29" s="25"/>
      <c r="H29" s="25"/>
      <c r="I29" s="26">
        <v>542.04</v>
      </c>
      <c r="J29" s="26"/>
    </row>
    <row r="30" spans="1:10" s="2" customFormat="1" ht="23.1" customHeight="1">
      <c r="A30" s="8"/>
      <c r="B30" s="8"/>
      <c r="C30" s="7">
        <f t="shared" si="0"/>
        <v>16</v>
      </c>
      <c r="D30" s="25" t="s">
        <v>49</v>
      </c>
      <c r="E30" s="25"/>
      <c r="F30" s="25"/>
      <c r="G30" s="25"/>
      <c r="H30" s="25"/>
      <c r="I30" s="26">
        <v>793.04</v>
      </c>
      <c r="J30" s="26"/>
    </row>
    <row r="31" spans="1:10" s="2" customFormat="1" ht="23.1" customHeight="1">
      <c r="A31" s="33" t="s">
        <v>57</v>
      </c>
      <c r="B31" s="34"/>
      <c r="C31" s="34"/>
      <c r="D31" s="34"/>
      <c r="E31" s="34"/>
      <c r="F31" s="34"/>
      <c r="G31" s="34"/>
      <c r="H31" s="35"/>
      <c r="I31" s="39">
        <f>SUM(I15:I30)</f>
        <v>61034.66</v>
      </c>
      <c r="J31" s="39"/>
    </row>
    <row r="32" spans="1:10" s="5" customFormat="1" ht="33.75" customHeight="1">
      <c r="A32" s="29" t="s">
        <v>58</v>
      </c>
      <c r="B32" s="30"/>
      <c r="C32" s="30"/>
      <c r="D32" s="30"/>
      <c r="E32" s="30"/>
      <c r="F32" s="30"/>
      <c r="G32" s="30"/>
      <c r="H32" s="31"/>
      <c r="I32" s="27">
        <v>169474.66</v>
      </c>
      <c r="J32" s="28"/>
    </row>
    <row r="33" spans="1:10" s="2" customFormat="1" ht="18" customHeight="1">
      <c r="A33" s="16" t="s">
        <v>59</v>
      </c>
      <c r="B33" s="17"/>
      <c r="C33" s="17"/>
      <c r="D33" s="17"/>
      <c r="E33" s="17"/>
      <c r="F33" s="17"/>
      <c r="G33" s="17"/>
      <c r="H33" s="17"/>
      <c r="I33" s="17"/>
      <c r="J33" s="18"/>
    </row>
    <row r="34" spans="1:10" s="2" customFormat="1" ht="18" customHeight="1">
      <c r="A34" s="19"/>
      <c r="B34" s="20"/>
      <c r="C34" s="20"/>
      <c r="D34" s="20"/>
      <c r="E34" s="20"/>
      <c r="F34" s="20"/>
      <c r="G34" s="20"/>
      <c r="H34" s="20"/>
      <c r="I34" s="20"/>
      <c r="J34" s="21"/>
    </row>
    <row r="35" spans="1:10" s="2" customFormat="1" ht="18" customHeight="1">
      <c r="A35" s="19"/>
      <c r="B35" s="20"/>
      <c r="C35" s="20"/>
      <c r="D35" s="20"/>
      <c r="E35" s="20"/>
      <c r="F35" s="20"/>
      <c r="G35" s="20"/>
      <c r="H35" s="20"/>
      <c r="I35" s="20"/>
      <c r="J35" s="21"/>
    </row>
    <row r="36" spans="1:10" s="2" customFormat="1" ht="18" customHeight="1">
      <c r="A36" s="19"/>
      <c r="B36" s="20"/>
      <c r="C36" s="20"/>
      <c r="D36" s="20"/>
      <c r="E36" s="20"/>
      <c r="F36" s="20"/>
      <c r="G36" s="20"/>
      <c r="H36" s="20"/>
      <c r="I36" s="20"/>
      <c r="J36" s="21"/>
    </row>
    <row r="37" spans="1:10" s="2" customFormat="1" ht="18" customHeight="1">
      <c r="A37" s="19"/>
      <c r="B37" s="20"/>
      <c r="C37" s="20"/>
      <c r="D37" s="20"/>
      <c r="E37" s="20"/>
      <c r="F37" s="20"/>
      <c r="G37" s="20"/>
      <c r="H37" s="20"/>
      <c r="I37" s="20"/>
      <c r="J37" s="21"/>
    </row>
    <row r="38" spans="1:10" s="2" customFormat="1" ht="18" customHeight="1">
      <c r="A38" s="22"/>
      <c r="B38" s="23"/>
      <c r="C38" s="23"/>
      <c r="D38" s="23"/>
      <c r="E38" s="23"/>
      <c r="F38" s="23"/>
      <c r="G38" s="23"/>
      <c r="H38" s="23"/>
      <c r="I38" s="23"/>
      <c r="J38" s="24"/>
    </row>
    <row r="39" spans="1:10" s="2" customFormat="1" ht="39.75" customHeight="1">
      <c r="A39" s="76" t="s">
        <v>60</v>
      </c>
      <c r="B39" s="77"/>
      <c r="C39" s="77"/>
      <c r="D39" s="77"/>
      <c r="E39" s="77"/>
      <c r="F39" s="77"/>
      <c r="G39" s="77"/>
      <c r="H39" s="78"/>
      <c r="I39" s="79">
        <f>I31+I10</f>
        <v>93423.540000000008</v>
      </c>
      <c r="J39" s="80"/>
    </row>
    <row r="40" spans="1:10" s="2" customFormat="1" ht="39.75" customHeight="1"/>
    <row r="41" spans="1:10" s="2" customFormat="1" ht="23.1" customHeight="1">
      <c r="A41" s="14" t="s">
        <v>2</v>
      </c>
      <c r="B41" s="14" t="s">
        <v>3</v>
      </c>
      <c r="C41" s="9"/>
      <c r="D41" s="9"/>
      <c r="E41" s="9"/>
      <c r="F41" s="9"/>
      <c r="G41" s="9"/>
      <c r="H41" s="9"/>
      <c r="I41" s="9"/>
      <c r="J41" s="9"/>
    </row>
    <row r="42" spans="1:10" s="2" customFormat="1" ht="23.1" customHeight="1">
      <c r="A42" s="11" t="s">
        <v>6</v>
      </c>
      <c r="B42" s="11"/>
      <c r="C42" s="73" t="s">
        <v>8</v>
      </c>
      <c r="D42" s="73"/>
      <c r="E42" s="73"/>
      <c r="F42" s="73"/>
      <c r="G42" s="73"/>
      <c r="H42" s="73"/>
      <c r="I42" s="74">
        <f>I43</f>
        <v>13784.67</v>
      </c>
      <c r="J42" s="74"/>
    </row>
    <row r="43" spans="1:10" s="2" customFormat="1" ht="23.1" customHeight="1">
      <c r="A43" s="6"/>
      <c r="B43" s="15" t="s">
        <v>4</v>
      </c>
      <c r="C43" s="83" t="s">
        <v>9</v>
      </c>
      <c r="D43" s="83"/>
      <c r="E43" s="83"/>
      <c r="F43" s="83"/>
      <c r="G43" s="83"/>
      <c r="H43" s="83"/>
      <c r="I43" s="75">
        <f>SUM(I44:I47)</f>
        <v>13784.67</v>
      </c>
      <c r="J43" s="75"/>
    </row>
    <row r="44" spans="1:10" s="2" customFormat="1" ht="23.1" customHeight="1">
      <c r="A44" s="8"/>
      <c r="B44" s="8"/>
      <c r="C44" s="7">
        <v>1</v>
      </c>
      <c r="D44" s="43" t="s">
        <v>29</v>
      </c>
      <c r="E44" s="43"/>
      <c r="F44" s="43"/>
      <c r="G44" s="43"/>
      <c r="H44" s="43"/>
      <c r="I44" s="32">
        <v>5293.34</v>
      </c>
      <c r="J44" s="32"/>
    </row>
    <row r="45" spans="1:10" s="2" customFormat="1" ht="23.1" customHeight="1">
      <c r="A45" s="6"/>
      <c r="B45" s="4"/>
      <c r="C45" s="7">
        <f>C44+1</f>
        <v>2</v>
      </c>
      <c r="D45" s="43" t="s">
        <v>30</v>
      </c>
      <c r="E45" s="43"/>
      <c r="F45" s="43"/>
      <c r="G45" s="43"/>
      <c r="H45" s="43"/>
      <c r="I45" s="26">
        <v>8041.33</v>
      </c>
      <c r="J45" s="26"/>
    </row>
    <row r="46" spans="1:10" s="2" customFormat="1" ht="23.1" customHeight="1">
      <c r="A46" s="6"/>
      <c r="B46" s="4"/>
      <c r="C46" s="7">
        <f>C45+1</f>
        <v>3</v>
      </c>
      <c r="D46" s="43" t="s">
        <v>10</v>
      </c>
      <c r="E46" s="43"/>
      <c r="F46" s="43"/>
      <c r="G46" s="43"/>
      <c r="H46" s="43"/>
      <c r="I46" s="26">
        <v>300</v>
      </c>
      <c r="J46" s="26"/>
    </row>
    <row r="47" spans="1:10" s="2" customFormat="1" ht="23.1" customHeight="1">
      <c r="A47" s="6"/>
      <c r="B47" s="4"/>
      <c r="C47" s="7">
        <f>C46+1</f>
        <v>4</v>
      </c>
      <c r="D47" s="43" t="s">
        <v>31</v>
      </c>
      <c r="E47" s="43"/>
      <c r="F47" s="43"/>
      <c r="G47" s="43"/>
      <c r="H47" s="43"/>
      <c r="I47" s="26">
        <v>150</v>
      </c>
      <c r="J47" s="26"/>
    </row>
    <row r="48" spans="1:10" s="2" customFormat="1" ht="23.1" customHeight="1">
      <c r="A48" s="11" t="s">
        <v>11</v>
      </c>
      <c r="B48" s="11"/>
      <c r="C48" s="73" t="s">
        <v>12</v>
      </c>
      <c r="D48" s="73"/>
      <c r="E48" s="73"/>
      <c r="F48" s="73"/>
      <c r="G48" s="73"/>
      <c r="H48" s="73"/>
      <c r="I48" s="74">
        <f>I49</f>
        <v>92779.23000000001</v>
      </c>
      <c r="J48" s="74"/>
    </row>
    <row r="49" spans="1:10" s="2" customFormat="1" ht="23.1" customHeight="1">
      <c r="A49" s="6"/>
      <c r="B49" s="12" t="s">
        <v>13</v>
      </c>
      <c r="C49" s="81" t="s">
        <v>14</v>
      </c>
      <c r="D49" s="81"/>
      <c r="E49" s="81"/>
      <c r="F49" s="81"/>
      <c r="G49" s="81"/>
      <c r="H49" s="81"/>
      <c r="I49" s="82">
        <f>I50+I51+I52+I53+I54</f>
        <v>92779.23000000001</v>
      </c>
      <c r="J49" s="82"/>
    </row>
    <row r="50" spans="1:10" s="2" customFormat="1" ht="23.1" customHeight="1">
      <c r="A50" s="8"/>
      <c r="B50" s="8"/>
      <c r="C50" s="7">
        <v>1</v>
      </c>
      <c r="D50" s="25" t="s">
        <v>52</v>
      </c>
      <c r="E50" s="25"/>
      <c r="F50" s="25"/>
      <c r="G50" s="25"/>
      <c r="H50" s="25"/>
      <c r="I50" s="32">
        <v>22500</v>
      </c>
      <c r="J50" s="32"/>
    </row>
    <row r="51" spans="1:10" s="2" customFormat="1" ht="23.1" customHeight="1">
      <c r="A51" s="8"/>
      <c r="B51" s="8"/>
      <c r="C51" s="7">
        <v>2</v>
      </c>
      <c r="D51" s="25" t="s">
        <v>53</v>
      </c>
      <c r="E51" s="25"/>
      <c r="F51" s="25"/>
      <c r="G51" s="25"/>
      <c r="H51" s="25"/>
      <c r="I51" s="32">
        <v>12415</v>
      </c>
      <c r="J51" s="32"/>
    </row>
    <row r="52" spans="1:10" s="2" customFormat="1" ht="23.1" customHeight="1">
      <c r="A52" s="8"/>
      <c r="B52" s="8"/>
      <c r="C52" s="7">
        <v>3</v>
      </c>
      <c r="D52" s="25" t="s">
        <v>54</v>
      </c>
      <c r="E52" s="25"/>
      <c r="F52" s="25"/>
      <c r="G52" s="25"/>
      <c r="H52" s="25"/>
      <c r="I52" s="32">
        <v>37624.230000000003</v>
      </c>
      <c r="J52" s="32"/>
    </row>
    <row r="53" spans="1:10" s="2" customFormat="1" ht="23.1" customHeight="1">
      <c r="A53" s="8"/>
      <c r="B53" s="8"/>
      <c r="C53" s="7">
        <v>4</v>
      </c>
      <c r="D53" s="25" t="s">
        <v>55</v>
      </c>
      <c r="E53" s="25"/>
      <c r="F53" s="25"/>
      <c r="G53" s="25"/>
      <c r="H53" s="25"/>
      <c r="I53" s="32">
        <v>13370</v>
      </c>
      <c r="J53" s="32"/>
    </row>
    <row r="54" spans="1:10" s="2" customFormat="1" ht="23.1" customHeight="1">
      <c r="A54" s="8"/>
      <c r="B54" s="8"/>
      <c r="C54" s="7">
        <v>5</v>
      </c>
      <c r="D54" s="25" t="s">
        <v>56</v>
      </c>
      <c r="E54" s="25"/>
      <c r="F54" s="25"/>
      <c r="G54" s="25"/>
      <c r="H54" s="25"/>
      <c r="I54" s="32">
        <v>6870</v>
      </c>
      <c r="J54" s="32"/>
    </row>
    <row r="55" spans="1:10" s="2" customFormat="1" ht="23.1" customHeight="1">
      <c r="A55" s="11" t="s">
        <v>13</v>
      </c>
      <c r="B55" s="11"/>
      <c r="C55" s="73" t="s">
        <v>15</v>
      </c>
      <c r="D55" s="73"/>
      <c r="E55" s="73"/>
      <c r="F55" s="73"/>
      <c r="G55" s="73"/>
      <c r="H55" s="73"/>
      <c r="I55" s="74">
        <f>I56+I61</f>
        <v>42300</v>
      </c>
      <c r="J55" s="74"/>
    </row>
    <row r="56" spans="1:10" s="2" customFormat="1" ht="23.1" customHeight="1">
      <c r="A56" s="6"/>
      <c r="B56" s="15" t="s">
        <v>6</v>
      </c>
      <c r="C56" s="83" t="s">
        <v>24</v>
      </c>
      <c r="D56" s="83"/>
      <c r="E56" s="83"/>
      <c r="F56" s="83"/>
      <c r="G56" s="83"/>
      <c r="H56" s="83"/>
      <c r="I56" s="75">
        <f>I57+I59+I60+I58</f>
        <v>42000</v>
      </c>
      <c r="J56" s="75"/>
    </row>
    <row r="57" spans="1:10" s="2" customFormat="1" ht="23.1" customHeight="1">
      <c r="A57" s="8"/>
      <c r="B57" s="8"/>
      <c r="C57" s="7">
        <v>1</v>
      </c>
      <c r="D57" s="43" t="s">
        <v>16</v>
      </c>
      <c r="E57" s="43"/>
      <c r="F57" s="43"/>
      <c r="G57" s="43"/>
      <c r="H57" s="43"/>
      <c r="I57" s="32">
        <v>20000</v>
      </c>
      <c r="J57" s="32"/>
    </row>
    <row r="58" spans="1:10" s="2" customFormat="1" ht="23.1" customHeight="1">
      <c r="A58" s="8"/>
      <c r="B58" s="8"/>
      <c r="C58" s="7">
        <v>2</v>
      </c>
      <c r="D58" s="43" t="s">
        <v>50</v>
      </c>
      <c r="E58" s="43"/>
      <c r="F58" s="43"/>
      <c r="G58" s="43"/>
      <c r="H58" s="43"/>
      <c r="I58" s="32">
        <v>6000</v>
      </c>
      <c r="J58" s="32"/>
    </row>
    <row r="59" spans="1:10" s="2" customFormat="1" ht="23.1" customHeight="1">
      <c r="A59" s="8"/>
      <c r="B59" s="8"/>
      <c r="C59" s="7">
        <v>3</v>
      </c>
      <c r="D59" s="43" t="s">
        <v>23</v>
      </c>
      <c r="E59" s="43"/>
      <c r="F59" s="43"/>
      <c r="G59" s="43"/>
      <c r="H59" s="43"/>
      <c r="I59" s="32">
        <v>5000</v>
      </c>
      <c r="J59" s="32"/>
    </row>
    <row r="60" spans="1:10" s="2" customFormat="1" ht="23.1" customHeight="1">
      <c r="A60" s="8"/>
      <c r="B60" s="8"/>
      <c r="C60" s="7">
        <v>4</v>
      </c>
      <c r="D60" s="43" t="s">
        <v>26</v>
      </c>
      <c r="E60" s="43"/>
      <c r="F60" s="43"/>
      <c r="G60" s="43"/>
      <c r="H60" s="43"/>
      <c r="I60" s="32">
        <v>11000</v>
      </c>
      <c r="J60" s="32"/>
    </row>
    <row r="61" spans="1:10" s="2" customFormat="1" ht="23.1" customHeight="1">
      <c r="A61" s="8"/>
      <c r="B61" s="15" t="s">
        <v>11</v>
      </c>
      <c r="C61" s="83" t="s">
        <v>25</v>
      </c>
      <c r="D61" s="83"/>
      <c r="E61" s="83"/>
      <c r="F61" s="83"/>
      <c r="G61" s="83"/>
      <c r="H61" s="83"/>
      <c r="I61" s="75">
        <f>I62</f>
        <v>300</v>
      </c>
      <c r="J61" s="75"/>
    </row>
    <row r="62" spans="1:10" s="2" customFormat="1" ht="23.1" customHeight="1">
      <c r="A62" s="8"/>
      <c r="B62" s="8"/>
      <c r="C62" s="7">
        <v>3</v>
      </c>
      <c r="D62" s="43" t="s">
        <v>27</v>
      </c>
      <c r="E62" s="43"/>
      <c r="F62" s="43"/>
      <c r="G62" s="43"/>
      <c r="H62" s="43"/>
      <c r="I62" s="32">
        <v>300</v>
      </c>
      <c r="J62" s="32"/>
    </row>
    <row r="63" spans="1:10" s="2" customFormat="1" ht="23.1" customHeight="1">
      <c r="A63" s="11" t="s">
        <v>17</v>
      </c>
      <c r="B63" s="11"/>
      <c r="C63" s="73" t="s">
        <v>18</v>
      </c>
      <c r="D63" s="73"/>
      <c r="E63" s="73"/>
      <c r="F63" s="73"/>
      <c r="G63" s="73"/>
      <c r="H63" s="73"/>
      <c r="I63" s="74">
        <f>I64</f>
        <v>10</v>
      </c>
      <c r="J63" s="74"/>
    </row>
    <row r="64" spans="1:10" s="2" customFormat="1" ht="23.1" customHeight="1">
      <c r="A64" s="8"/>
      <c r="B64" s="8"/>
      <c r="C64" s="7">
        <v>1</v>
      </c>
      <c r="D64" s="43" t="s">
        <v>19</v>
      </c>
      <c r="E64" s="43"/>
      <c r="F64" s="43"/>
      <c r="G64" s="43"/>
      <c r="H64" s="43"/>
      <c r="I64" s="32">
        <v>10</v>
      </c>
      <c r="J64" s="32"/>
    </row>
    <row r="65" spans="1:10" s="2" customFormat="1" ht="10.5" customHeight="1" thickBot="1"/>
    <row r="66" spans="1:10" s="2" customFormat="1" ht="23.1" customHeight="1" thickTop="1" thickBot="1">
      <c r="A66" s="68" t="s">
        <v>20</v>
      </c>
      <c r="B66" s="68"/>
      <c r="C66" s="68"/>
      <c r="D66" s="68"/>
      <c r="E66" s="68"/>
      <c r="F66" s="68"/>
      <c r="G66" s="68"/>
      <c r="H66" s="68"/>
      <c r="I66" s="69">
        <f>I8+I42+I48+I55+I63</f>
        <v>411772.1</v>
      </c>
      <c r="J66" s="70"/>
    </row>
    <row r="67" spans="1:10" s="2" customFormat="1" ht="15.75" thickTop="1"/>
    <row r="68" spans="1:10" s="2" customFormat="1" ht="15">
      <c r="A68" s="72" t="s">
        <v>61</v>
      </c>
      <c r="B68" s="72"/>
      <c r="C68" s="72"/>
      <c r="D68" s="72"/>
      <c r="E68" s="72"/>
    </row>
    <row r="69" spans="1:10" s="2" customFormat="1" ht="15"/>
    <row r="70" spans="1:10" s="2" customFormat="1" ht="15">
      <c r="E70" s="71" t="s">
        <v>22</v>
      </c>
      <c r="F70" s="71"/>
      <c r="G70" s="71"/>
      <c r="H70" s="71"/>
      <c r="I70" s="71"/>
      <c r="J70" s="71"/>
    </row>
    <row r="71" spans="1:10" s="2" customFormat="1" ht="15">
      <c r="E71" s="41" t="s">
        <v>21</v>
      </c>
      <c r="F71" s="41"/>
      <c r="G71" s="41"/>
      <c r="H71" s="41"/>
      <c r="I71" s="41"/>
      <c r="J71" s="41"/>
    </row>
  </sheetData>
  <mergeCells count="109">
    <mergeCell ref="D58:H58"/>
    <mergeCell ref="I58:J58"/>
    <mergeCell ref="I61:J61"/>
    <mergeCell ref="I59:J59"/>
    <mergeCell ref="I51:J51"/>
    <mergeCell ref="I53:J53"/>
    <mergeCell ref="D57:H57"/>
    <mergeCell ref="I57:J57"/>
    <mergeCell ref="C55:H55"/>
    <mergeCell ref="C56:H56"/>
    <mergeCell ref="C61:H61"/>
    <mergeCell ref="I52:J52"/>
    <mergeCell ref="D60:H60"/>
    <mergeCell ref="I60:J60"/>
    <mergeCell ref="D51:H51"/>
    <mergeCell ref="D59:H59"/>
    <mergeCell ref="D53:H53"/>
    <mergeCell ref="I56:J56"/>
    <mergeCell ref="I55:J55"/>
    <mergeCell ref="I50:J50"/>
    <mergeCell ref="D54:H54"/>
    <mergeCell ref="I54:J54"/>
    <mergeCell ref="D52:H52"/>
    <mergeCell ref="I48:J48"/>
    <mergeCell ref="D50:H50"/>
    <mergeCell ref="I43:J43"/>
    <mergeCell ref="A39:H39"/>
    <mergeCell ref="I39:J39"/>
    <mergeCell ref="D45:H45"/>
    <mergeCell ref="I45:J45"/>
    <mergeCell ref="C48:H48"/>
    <mergeCell ref="C49:H49"/>
    <mergeCell ref="C42:H42"/>
    <mergeCell ref="I42:J42"/>
    <mergeCell ref="D44:H44"/>
    <mergeCell ref="I49:J49"/>
    <mergeCell ref="D47:H47"/>
    <mergeCell ref="I47:J47"/>
    <mergeCell ref="C43:H43"/>
    <mergeCell ref="D46:H46"/>
    <mergeCell ref="I46:J46"/>
    <mergeCell ref="D62:H62"/>
    <mergeCell ref="E71:J71"/>
    <mergeCell ref="A66:H66"/>
    <mergeCell ref="I66:J66"/>
    <mergeCell ref="E70:J70"/>
    <mergeCell ref="A68:E68"/>
    <mergeCell ref="D64:H64"/>
    <mergeCell ref="I64:J64"/>
    <mergeCell ref="C63:H63"/>
    <mergeCell ref="I63:J63"/>
    <mergeCell ref="I62:J62"/>
    <mergeCell ref="I13:J13"/>
    <mergeCell ref="I14:J14"/>
    <mergeCell ref="C13:H14"/>
    <mergeCell ref="B13:B14"/>
    <mergeCell ref="I12:J12"/>
    <mergeCell ref="D22:H22"/>
    <mergeCell ref="I22:J22"/>
    <mergeCell ref="D20:H20"/>
    <mergeCell ref="I20:J20"/>
    <mergeCell ref="D21:H21"/>
    <mergeCell ref="I21:J21"/>
    <mergeCell ref="D15:H15"/>
    <mergeCell ref="I15:J15"/>
    <mergeCell ref="D16:H16"/>
    <mergeCell ref="I16:J16"/>
    <mergeCell ref="D19:H19"/>
    <mergeCell ref="I19:J19"/>
    <mergeCell ref="I17:J17"/>
    <mergeCell ref="D18:H18"/>
    <mergeCell ref="I18:J18"/>
    <mergeCell ref="D17:H17"/>
    <mergeCell ref="A1:J1"/>
    <mergeCell ref="A2:J2"/>
    <mergeCell ref="A5:J5"/>
    <mergeCell ref="I8:J8"/>
    <mergeCell ref="A4:J4"/>
    <mergeCell ref="D12:H12"/>
    <mergeCell ref="C10:H10"/>
    <mergeCell ref="D11:H11"/>
    <mergeCell ref="I10:J10"/>
    <mergeCell ref="I11:J11"/>
    <mergeCell ref="C8:H9"/>
    <mergeCell ref="B8:B9"/>
    <mergeCell ref="A8:A9"/>
    <mergeCell ref="I9:J9"/>
    <mergeCell ref="I23:J23"/>
    <mergeCell ref="A31:H31"/>
    <mergeCell ref="D28:H28"/>
    <mergeCell ref="I28:J28"/>
    <mergeCell ref="I29:J29"/>
    <mergeCell ref="D24:H24"/>
    <mergeCell ref="D23:H23"/>
    <mergeCell ref="I24:J24"/>
    <mergeCell ref="D25:H25"/>
    <mergeCell ref="I25:J25"/>
    <mergeCell ref="I31:J31"/>
    <mergeCell ref="D26:H26"/>
    <mergeCell ref="I26:J26"/>
    <mergeCell ref="A33:J38"/>
    <mergeCell ref="D30:H30"/>
    <mergeCell ref="I30:J30"/>
    <mergeCell ref="I32:J32"/>
    <mergeCell ref="D29:H29"/>
    <mergeCell ref="D27:H27"/>
    <mergeCell ref="I27:J27"/>
    <mergeCell ref="A32:H32"/>
    <mergeCell ref="I44:J44"/>
  </mergeCells>
  <phoneticPr fontId="0" type="noConversion"/>
  <pageMargins left="0.17" right="0.21" top="0.2" bottom="0.32" header="0.17" footer="0.17"/>
  <pageSetup paperSize="9" orientation="portrait" r:id="rId1"/>
  <headerFooter alignWithMargins="0">
    <oddFooter>&amp;CPagina &amp;P di 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AB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Claudio Zanoni</cp:lastModifiedBy>
  <cp:lastPrinted>2016-12-21T11:38:13Z</cp:lastPrinted>
  <dcterms:created xsi:type="dcterms:W3CDTF">2005-02-04T15:24:22Z</dcterms:created>
  <dcterms:modified xsi:type="dcterms:W3CDTF">2016-12-21T11:38:49Z</dcterms:modified>
</cp:coreProperties>
</file>